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<sst xmlns="http://schemas.openxmlformats.org/spreadsheetml/2006/main" count="157" uniqueCount="108">
  <si>
    <t>Návrh rozpočtu Obce Písek pro rok 2019</t>
  </si>
  <si>
    <t>- pro zveřejnění na úřední desce</t>
  </si>
  <si>
    <t>Navrh vyrovnaného rozpočtu obce - závazným ukazetelem rozpočtu je stanoven paragraf.</t>
  </si>
  <si>
    <t>ROZPOČET OBCE PÍSEK</t>
  </si>
  <si>
    <t>DAŇOVÉ  PŘÍJMY</t>
  </si>
  <si>
    <t>Daň z příjmů FO ze záv.činnosti a funkčních požitků</t>
  </si>
  <si>
    <t>Daň z příjmů FO ze sam.výděl.činnosti</t>
  </si>
  <si>
    <t>Daň z příjmů FO z kapitál.výnosů</t>
  </si>
  <si>
    <t>Daň z příjmů PO</t>
  </si>
  <si>
    <t>DPH</t>
  </si>
  <si>
    <t>Daň z příjmů právnických osob za obce</t>
  </si>
  <si>
    <t>Odvody za odnětí  ze ZPF</t>
  </si>
  <si>
    <t>Odvod z loterií a podobných her</t>
  </si>
  <si>
    <t>Daň z nemovitých věcí</t>
  </si>
  <si>
    <t>Poplatek za komunální odpad</t>
  </si>
  <si>
    <t>Poplatek ze psů</t>
  </si>
  <si>
    <t>Příjmy úhrad za dobývání nerostů a popl.za geolog.práce</t>
  </si>
  <si>
    <t>Správní poplatky</t>
  </si>
  <si>
    <t>DAŇOVÉ  PŘÍJMY CELKEM</t>
  </si>
  <si>
    <t>NEDAŇOVÉ  PŘÍJMY</t>
  </si>
  <si>
    <t>Komunální služby a územní rozvoj jinde nezařazené</t>
  </si>
  <si>
    <t>Příjmy z pronájmu pozemků</t>
  </si>
  <si>
    <t>Příjmy z prodeje pozemků</t>
  </si>
  <si>
    <t>Využívání a zneškodňování komunálních odpadů</t>
  </si>
  <si>
    <t>Přijaté nekapitálové příspěvky a náhrady</t>
  </si>
  <si>
    <t>Činnost místní správy</t>
  </si>
  <si>
    <t>Příjmy z pronájmu ostatních nemovitostí a jejich částí</t>
  </si>
  <si>
    <t>Obecné příjmy a výdaje z finančních operací</t>
  </si>
  <si>
    <t>Příjmy z úroků</t>
  </si>
  <si>
    <t>Příjmy z podílů na zisku a dividend</t>
  </si>
  <si>
    <t>NEDAŇOVÉ  PŘÍJMY CELKEM</t>
  </si>
  <si>
    <t>PŘIJATÉ TRANSFERY</t>
  </si>
  <si>
    <t>Neinv.přij.transfery ze st.rozp.v rámci souhrn.dotač.vztahu</t>
  </si>
  <si>
    <t>PŘIJATÉ TRANSFERY CELKEM</t>
  </si>
  <si>
    <t>PŘÍJMY CELKEM</t>
  </si>
  <si>
    <t>VÝDAJE</t>
  </si>
  <si>
    <t>Pěstební činnost</t>
  </si>
  <si>
    <t>Nákup ostatních služeb</t>
  </si>
  <si>
    <t>Silnice</t>
  </si>
  <si>
    <t>Opravy a udržování</t>
  </si>
  <si>
    <t>Budovy, haly a stavby</t>
  </si>
  <si>
    <t>komunikace</t>
  </si>
  <si>
    <t>Pitná voda</t>
  </si>
  <si>
    <t>vodovod</t>
  </si>
  <si>
    <t>Odvádění a čištění odpadních vod</t>
  </si>
  <si>
    <t>kanalizace</t>
  </si>
  <si>
    <t>Úpravy drobných vodních toků</t>
  </si>
  <si>
    <t>Vodní díla v zemědělské krajině</t>
  </si>
  <si>
    <t>Mateřské školy</t>
  </si>
  <si>
    <t>Neinvestiční transfery obcím</t>
  </si>
  <si>
    <t>Školní stravování</t>
  </si>
  <si>
    <t>Ostatní záležitosti kultury</t>
  </si>
  <si>
    <t>Ostatní osobní výdaje</t>
  </si>
  <si>
    <t>Nákup materiálu jinde nezařazený</t>
  </si>
  <si>
    <t>Ostatní záležitosti kultury, církví a sděl.prostředků</t>
  </si>
  <si>
    <t>Pohoštění</t>
  </si>
  <si>
    <t>Věcné dary</t>
  </si>
  <si>
    <t>Ostatní tělovýchovná činnost</t>
  </si>
  <si>
    <t>Elektrická energie</t>
  </si>
  <si>
    <t>Nájemné</t>
  </si>
  <si>
    <t>Veřejné osvětlení</t>
  </si>
  <si>
    <t>veřejné osvětlení</t>
  </si>
  <si>
    <t>Pohřebnictví</t>
  </si>
  <si>
    <t>Výstavba a údržba místních inženýrských sítí</t>
  </si>
  <si>
    <t>plyn</t>
  </si>
  <si>
    <t>ostatní náklady</t>
  </si>
  <si>
    <t>Sběr a svoz komunálních odpadů</t>
  </si>
  <si>
    <t>Stroje,přístroje a zařízení</t>
  </si>
  <si>
    <t>Sběr a svoz ostatních odpadů</t>
  </si>
  <si>
    <t>Péče o vzhled obcí a veřejnou zeleň</t>
  </si>
  <si>
    <t>Pohonné hmoty a maziva</t>
  </si>
  <si>
    <t>Ostatní výdaje související se sociálním poradenstvím</t>
  </si>
  <si>
    <t>Požární ochrana - dobrovolná část</t>
  </si>
  <si>
    <t>Studená voda</t>
  </si>
  <si>
    <t>Plyn</t>
  </si>
  <si>
    <t>Zastupitelstva obcí</t>
  </si>
  <si>
    <t>Odměny členů zastupitelstev obcí a krajů</t>
  </si>
  <si>
    <t>Povinné pojistné na veřejné zdravotní pojištění</t>
  </si>
  <si>
    <t>Platy zaměstnanců v prac.pom.</t>
  </si>
  <si>
    <t>Povinné pojistné na úrazové pojištění</t>
  </si>
  <si>
    <t>Knihy,učební pomůcky a tisk</t>
  </si>
  <si>
    <t>Drobný hmotný dlouhodobý majetek</t>
  </si>
  <si>
    <t>Poštovní služby</t>
  </si>
  <si>
    <t>Služby telekomunikací a radiokomunikací</t>
  </si>
  <si>
    <t>Zprac.dat a služby souvis.s inform.a komunik.technologiemi</t>
  </si>
  <si>
    <t>Cestovné</t>
  </si>
  <si>
    <t>Ost.neinvest.transfery veřejným rozpočtům územní úrovně</t>
  </si>
  <si>
    <t>Platby daní a poplatků státnímu rozpočtu</t>
  </si>
  <si>
    <t>Služby peněžních ústavů</t>
  </si>
  <si>
    <t>Pojištění funkčně nespecifikované</t>
  </si>
  <si>
    <t>Ostatní finanční operace</t>
  </si>
  <si>
    <t>Platby daní a poplatků krajům, obcím a státním fondům</t>
  </si>
  <si>
    <t>VÝDAJE   CELKEM</t>
  </si>
  <si>
    <t>Tento finanční návrh rozpočtu pro rok 2019  je zpracován jako rozpočet vyrovnaný.</t>
  </si>
  <si>
    <t xml:space="preserve">Před konečném stanovením a schválením v zastupitelstvu obce je zveřejněn </t>
  </si>
  <si>
    <t>na pevné a elektronické úřední desce obce.</t>
  </si>
  <si>
    <t>Návrh rozpočtu dle tříd</t>
  </si>
  <si>
    <t>Příjmy</t>
  </si>
  <si>
    <t>třída 1</t>
  </si>
  <si>
    <t>Výdaje</t>
  </si>
  <si>
    <t>třída 5</t>
  </si>
  <si>
    <t>třída 2</t>
  </si>
  <si>
    <t>třída 6</t>
  </si>
  <si>
    <t>třída 3</t>
  </si>
  <si>
    <t>třída 4</t>
  </si>
  <si>
    <t xml:space="preserve">Sejmuto dne: 17.12.2018 </t>
  </si>
  <si>
    <t>Vyvěšeno dne:  26.11.2018</t>
  </si>
  <si>
    <t>Na pevné a elektronické úřední desce obce,je zveřejněn výkaz plnění rozpočtu Fin 2-12 M k 31.10.2018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</si>
</sst>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"/>
    <numFmt numFmtId="165" formatCode="_-* #,##0.00\ _K_č_-;\-* #,##0.00\ _K_č_-;_-* \-??\ _K_č_-;_-@_-"/>
    <numFmt numFmtId="166" formatCode="mm/dd/yyyy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8" fillId="0" borderId="0" xfId="0" applyFont="1" applyAlignment="1">
      <alignment/>
    </xf>
    <xf numFmtId="4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164" fontId="21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4" fontId="20" fillId="0" borderId="0" xfId="34" applyNumberFormat="1" applyFont="1" applyFill="1" applyBorder="1" applyAlignment="1" applyProtection="1">
      <alignment/>
      <protection/>
    </xf>
    <xf numFmtId="166" fontId="20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0" fontId="21" fillId="0" borderId="0" xfId="0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5"/>
  <sheetViews>
    <sheetView tabSelected="1" view="pageLayout" zoomScaleNormal="136" workbookViewId="0" topLeftCell="A1">
      <selection activeCell="H155" sqref="H155"/>
    </sheetView>
  </sheetViews>
  <sheetFormatPr defaultColWidth="9.00390625" defaultRowHeight="15"/>
  <cols>
    <col min="1" max="1" width="8.57421875" style="0" customWidth="1"/>
    <col min="2" max="3" width="12.57421875" style="0" customWidth="1"/>
    <col min="4" max="5" width="8.57421875" style="0" customWidth="1"/>
    <col min="6" max="6" width="7.421875" style="0" customWidth="1"/>
    <col min="7" max="7" width="12.57421875" style="0" customWidth="1"/>
    <col min="8" max="8" width="16.28125" style="1" customWidth="1"/>
    <col min="9" max="9" width="13.8515625" style="0" customWidth="1"/>
    <col min="10" max="10" width="12.57421875" style="0" customWidth="1"/>
    <col min="11" max="11" width="9.00390625" style="0" customWidth="1"/>
    <col min="12" max="12" width="13.57421875" style="0" customWidth="1"/>
    <col min="13" max="13" width="9.00390625" style="0" customWidth="1"/>
    <col min="14" max="14" width="13.57421875" style="0" customWidth="1"/>
    <col min="15" max="15" width="9.00390625" style="0" customWidth="1"/>
    <col min="16" max="16" width="12.57421875" style="0" customWidth="1"/>
  </cols>
  <sheetData>
    <row r="1" spans="1:8" s="8" customFormat="1" ht="11.25">
      <c r="A1" s="8" t="s">
        <v>0</v>
      </c>
      <c r="H1" s="7"/>
    </row>
    <row r="2" spans="1:8" s="5" customFormat="1" ht="11.25">
      <c r="A2" s="5" t="s">
        <v>1</v>
      </c>
      <c r="H2" s="6"/>
    </row>
    <row r="3" spans="1:8" s="5" customFormat="1" ht="11.25">
      <c r="A3" s="8" t="s">
        <v>2</v>
      </c>
      <c r="B3" s="8"/>
      <c r="C3" s="8"/>
      <c r="D3" s="8"/>
      <c r="H3" s="6"/>
    </row>
    <row r="4" s="5" customFormat="1" ht="11.25">
      <c r="H4" s="6"/>
    </row>
    <row r="5" s="5" customFormat="1" ht="11.25">
      <c r="H5" s="6"/>
    </row>
    <row r="6" spans="1:8" s="8" customFormat="1" ht="11.25">
      <c r="A6" s="8" t="s">
        <v>3</v>
      </c>
      <c r="H6" s="7"/>
    </row>
    <row r="7" s="5" customFormat="1" ht="11.25">
      <c r="H7" s="6"/>
    </row>
    <row r="8" spans="1:8" s="8" customFormat="1" ht="11.25">
      <c r="A8" s="8" t="s">
        <v>4</v>
      </c>
      <c r="E8" s="9"/>
      <c r="F8" s="9"/>
      <c r="H8" s="7"/>
    </row>
    <row r="9" spans="1:8" s="5" customFormat="1" ht="11.25">
      <c r="A9" s="5">
        <v>1111</v>
      </c>
      <c r="B9" s="5" t="s">
        <v>5</v>
      </c>
      <c r="G9" s="6">
        <v>720000</v>
      </c>
      <c r="H9" s="6"/>
    </row>
    <row r="10" spans="1:8" s="5" customFormat="1" ht="11.25">
      <c r="A10" s="5">
        <v>1112</v>
      </c>
      <c r="B10" s="5" t="s">
        <v>6</v>
      </c>
      <c r="G10" s="6">
        <v>10000</v>
      </c>
      <c r="H10" s="6"/>
    </row>
    <row r="11" spans="1:8" s="5" customFormat="1" ht="11.25">
      <c r="A11" s="5">
        <v>1113</v>
      </c>
      <c r="B11" s="5" t="s">
        <v>7</v>
      </c>
      <c r="G11" s="6">
        <v>60000</v>
      </c>
      <c r="H11" s="6"/>
    </row>
    <row r="12" spans="1:8" s="5" customFormat="1" ht="11.25">
      <c r="A12" s="5">
        <v>1121</v>
      </c>
      <c r="B12" s="5" t="s">
        <v>8</v>
      </c>
      <c r="G12" s="6">
        <v>600000</v>
      </c>
      <c r="H12" s="6"/>
    </row>
    <row r="13" spans="1:8" s="5" customFormat="1" ht="11.25">
      <c r="A13" s="5">
        <v>1211</v>
      </c>
      <c r="B13" s="5" t="s">
        <v>9</v>
      </c>
      <c r="G13" s="6">
        <v>1407000</v>
      </c>
      <c r="H13" s="6"/>
    </row>
    <row r="14" spans="1:8" s="5" customFormat="1" ht="11.25">
      <c r="A14" s="5">
        <v>1122</v>
      </c>
      <c r="B14" s="5" t="s">
        <v>10</v>
      </c>
      <c r="G14" s="6">
        <v>35000</v>
      </c>
      <c r="H14" s="6"/>
    </row>
    <row r="15" spans="1:8" s="5" customFormat="1" ht="11.25">
      <c r="A15" s="5">
        <v>1334</v>
      </c>
      <c r="B15" s="5" t="s">
        <v>11</v>
      </c>
      <c r="G15" s="6">
        <v>15000</v>
      </c>
      <c r="H15" s="6"/>
    </row>
    <row r="16" spans="1:8" s="5" customFormat="1" ht="11.25">
      <c r="A16" s="5">
        <v>1381</v>
      </c>
      <c r="B16" s="5" t="s">
        <v>12</v>
      </c>
      <c r="G16" s="6">
        <v>14000</v>
      </c>
      <c r="H16" s="6"/>
    </row>
    <row r="17" spans="1:8" s="5" customFormat="1" ht="11.25">
      <c r="A17" s="5">
        <v>1511</v>
      </c>
      <c r="B17" s="5" t="s">
        <v>13</v>
      </c>
      <c r="G17" s="6">
        <v>350000</v>
      </c>
      <c r="H17" s="6"/>
    </row>
    <row r="18" spans="1:8" s="5" customFormat="1" ht="11.25">
      <c r="A18" s="5">
        <v>1337</v>
      </c>
      <c r="B18" s="5" t="s">
        <v>14</v>
      </c>
      <c r="G18" s="6">
        <v>145000</v>
      </c>
      <c r="H18" s="6"/>
    </row>
    <row r="19" spans="1:8" s="5" customFormat="1" ht="11.25">
      <c r="A19" s="5">
        <v>1341</v>
      </c>
      <c r="B19" s="5" t="s">
        <v>15</v>
      </c>
      <c r="G19" s="6">
        <v>3500</v>
      </c>
      <c r="H19" s="6"/>
    </row>
    <row r="20" spans="1:8" s="5" customFormat="1" ht="11.25">
      <c r="A20" s="5">
        <v>1356</v>
      </c>
      <c r="B20" s="5" t="s">
        <v>16</v>
      </c>
      <c r="G20" s="6">
        <v>34000</v>
      </c>
      <c r="H20" s="6"/>
    </row>
    <row r="21" spans="1:8" s="5" customFormat="1" ht="11.25">
      <c r="A21" s="5">
        <v>1361</v>
      </c>
      <c r="B21" s="5" t="s">
        <v>17</v>
      </c>
      <c r="G21" s="6">
        <v>500</v>
      </c>
      <c r="H21" s="6"/>
    </row>
    <row r="22" spans="1:8" s="8" customFormat="1" ht="11.25">
      <c r="A22" s="8" t="s">
        <v>18</v>
      </c>
      <c r="H22" s="7">
        <f>SUM(G9:G21)</f>
        <v>3394000</v>
      </c>
    </row>
    <row r="23" s="5" customFormat="1" ht="11.25">
      <c r="H23" s="6"/>
    </row>
    <row r="24" spans="1:8" s="8" customFormat="1" ht="11.25">
      <c r="A24" s="8" t="s">
        <v>19</v>
      </c>
      <c r="E24" s="9"/>
      <c r="F24" s="9"/>
      <c r="H24" s="7"/>
    </row>
    <row r="25" spans="1:8" s="5" customFormat="1" ht="11.25">
      <c r="A25" s="10">
        <v>3639</v>
      </c>
      <c r="B25" s="8" t="s">
        <v>20</v>
      </c>
      <c r="E25" s="8"/>
      <c r="F25" s="8"/>
      <c r="H25" s="11">
        <f>G26+G27</f>
        <v>7212000</v>
      </c>
    </row>
    <row r="26" spans="1:8" s="5" customFormat="1" ht="11.25">
      <c r="A26" s="5">
        <v>2131</v>
      </c>
      <c r="B26" s="5" t="s">
        <v>21</v>
      </c>
      <c r="G26" s="6">
        <v>72000</v>
      </c>
      <c r="H26" s="6"/>
    </row>
    <row r="27" spans="1:10" s="5" customFormat="1" ht="11.25">
      <c r="A27" s="12">
        <v>3111</v>
      </c>
      <c r="B27" s="5" t="s">
        <v>22</v>
      </c>
      <c r="E27" s="8"/>
      <c r="F27" s="8"/>
      <c r="G27" s="13">
        <v>7140000</v>
      </c>
      <c r="H27" s="11"/>
      <c r="J27" s="7"/>
    </row>
    <row r="28" spans="1:8" s="5" customFormat="1" ht="11.25">
      <c r="A28" s="10">
        <v>3725</v>
      </c>
      <c r="B28" s="8" t="s">
        <v>23</v>
      </c>
      <c r="E28" s="8"/>
      <c r="F28" s="8"/>
      <c r="H28" s="7">
        <f>G29</f>
        <v>15000</v>
      </c>
    </row>
    <row r="29" spans="1:8" s="5" customFormat="1" ht="11.25">
      <c r="A29" s="5">
        <v>2324</v>
      </c>
      <c r="B29" s="5" t="s">
        <v>24</v>
      </c>
      <c r="G29" s="6">
        <v>15000</v>
      </c>
      <c r="H29" s="6"/>
    </row>
    <row r="30" spans="1:8" s="5" customFormat="1" ht="11.25">
      <c r="A30" s="10">
        <v>6171</v>
      </c>
      <c r="B30" s="8" t="s">
        <v>25</v>
      </c>
      <c r="E30" s="8"/>
      <c r="F30" s="8"/>
      <c r="H30" s="7">
        <f>G31</f>
        <v>2300</v>
      </c>
    </row>
    <row r="31" spans="1:8" s="5" customFormat="1" ht="11.25">
      <c r="A31" s="5">
        <v>2132</v>
      </c>
      <c r="B31" s="5" t="s">
        <v>26</v>
      </c>
      <c r="G31" s="6">
        <v>2300</v>
      </c>
      <c r="H31" s="6"/>
    </row>
    <row r="32" spans="1:8" s="5" customFormat="1" ht="11.25">
      <c r="A32" s="10">
        <v>6310</v>
      </c>
      <c r="B32" s="8" t="s">
        <v>27</v>
      </c>
      <c r="E32" s="8"/>
      <c r="F32" s="8"/>
      <c r="H32" s="7">
        <f>G33+G34</f>
        <v>9100</v>
      </c>
    </row>
    <row r="33" spans="1:8" s="5" customFormat="1" ht="11.25">
      <c r="A33" s="5">
        <v>2141</v>
      </c>
      <c r="B33" s="5" t="s">
        <v>28</v>
      </c>
      <c r="G33" s="6">
        <v>1000</v>
      </c>
      <c r="H33" s="7"/>
    </row>
    <row r="34" spans="1:8" s="5" customFormat="1" ht="11.25">
      <c r="A34" s="5">
        <v>2142</v>
      </c>
      <c r="B34" s="5" t="s">
        <v>29</v>
      </c>
      <c r="G34" s="6">
        <v>8100</v>
      </c>
      <c r="H34" s="6"/>
    </row>
    <row r="35" spans="1:8" s="8" customFormat="1" ht="11.25">
      <c r="A35" s="8" t="s">
        <v>30</v>
      </c>
      <c r="H35" s="7">
        <f>H25+H28+H30+H32</f>
        <v>7238400</v>
      </c>
    </row>
    <row r="36" s="8" customFormat="1" ht="11.25">
      <c r="H36" s="7"/>
    </row>
    <row r="37" spans="1:8" s="5" customFormat="1" ht="11.25">
      <c r="A37" s="8" t="s">
        <v>31</v>
      </c>
      <c r="E37" s="8"/>
      <c r="H37" s="6"/>
    </row>
    <row r="38" spans="1:8" s="5" customFormat="1" ht="11.25">
      <c r="A38" s="5">
        <v>4112</v>
      </c>
      <c r="B38" s="5" t="s">
        <v>32</v>
      </c>
      <c r="G38" s="6">
        <v>60900</v>
      </c>
      <c r="H38" s="6"/>
    </row>
    <row r="39" spans="1:8" s="8" customFormat="1" ht="11.25">
      <c r="A39" s="8" t="s">
        <v>33</v>
      </c>
      <c r="H39" s="7">
        <f>SUM(G38)</f>
        <v>60900</v>
      </c>
    </row>
    <row r="40" s="8" customFormat="1" ht="11.25">
      <c r="H40" s="7"/>
    </row>
    <row r="41" s="8" customFormat="1" ht="11.25">
      <c r="H41" s="7"/>
    </row>
    <row r="42" spans="1:8" s="8" customFormat="1" ht="11.25">
      <c r="A42" s="8" t="s">
        <v>34</v>
      </c>
      <c r="H42" s="7">
        <f>H22+H35+H39</f>
        <v>10693300</v>
      </c>
    </row>
    <row r="43" s="8" customFormat="1" ht="11.25">
      <c r="H43" s="7"/>
    </row>
    <row r="44" s="8" customFormat="1" ht="11.25">
      <c r="H44" s="7"/>
    </row>
    <row r="45" s="8" customFormat="1" ht="11.25">
      <c r="H45" s="7"/>
    </row>
    <row r="46" s="5" customFormat="1" ht="11.25">
      <c r="H46" s="6"/>
    </row>
    <row r="47" spans="1:8" s="8" customFormat="1" ht="11.25">
      <c r="A47" s="8" t="s">
        <v>35</v>
      </c>
      <c r="E47" s="9"/>
      <c r="F47" s="9"/>
      <c r="H47" s="7"/>
    </row>
    <row r="48" spans="1:8" s="8" customFormat="1" ht="11.25">
      <c r="A48" s="10">
        <v>1031</v>
      </c>
      <c r="B48" s="8" t="s">
        <v>36</v>
      </c>
      <c r="E48" s="9"/>
      <c r="F48" s="9"/>
      <c r="H48" s="7">
        <f>G49</f>
        <v>2000</v>
      </c>
    </row>
    <row r="49" spans="1:8" s="5" customFormat="1" ht="11.25">
      <c r="A49" s="5">
        <v>5169</v>
      </c>
      <c r="B49" s="5" t="s">
        <v>37</v>
      </c>
      <c r="G49" s="6">
        <v>2000</v>
      </c>
      <c r="H49" s="6"/>
    </row>
    <row r="50" spans="1:8" s="5" customFormat="1" ht="11.25">
      <c r="A50" s="10">
        <v>2212</v>
      </c>
      <c r="B50" s="8" t="s">
        <v>38</v>
      </c>
      <c r="E50" s="8"/>
      <c r="F50" s="8"/>
      <c r="H50" s="7">
        <f>G51+G52+G53</f>
        <v>3105000</v>
      </c>
    </row>
    <row r="51" spans="1:12" s="5" customFormat="1" ht="11.25">
      <c r="A51" s="5">
        <v>5169</v>
      </c>
      <c r="B51" s="5" t="s">
        <v>37</v>
      </c>
      <c r="G51" s="6">
        <v>2000</v>
      </c>
      <c r="H51" s="6"/>
      <c r="L51" s="6"/>
    </row>
    <row r="52" spans="1:8" s="5" customFormat="1" ht="11.25">
      <c r="A52" s="5">
        <v>5171</v>
      </c>
      <c r="B52" s="5" t="s">
        <v>39</v>
      </c>
      <c r="G52" s="6">
        <v>3000</v>
      </c>
      <c r="H52" s="6"/>
    </row>
    <row r="53" spans="1:9" s="5" customFormat="1" ht="11.25">
      <c r="A53" s="5">
        <v>6121</v>
      </c>
      <c r="B53" s="5" t="s">
        <v>40</v>
      </c>
      <c r="G53" s="6">
        <v>3100000</v>
      </c>
      <c r="H53" s="6"/>
      <c r="I53" s="5" t="s">
        <v>41</v>
      </c>
    </row>
    <row r="54" spans="1:8" s="5" customFormat="1" ht="11.25">
      <c r="A54" s="10">
        <v>2310</v>
      </c>
      <c r="B54" s="8" t="s">
        <v>42</v>
      </c>
      <c r="E54" s="8"/>
      <c r="F54" s="8"/>
      <c r="H54" s="7">
        <f>G55</f>
        <v>1800000</v>
      </c>
    </row>
    <row r="55" spans="1:9" s="5" customFormat="1" ht="11.25">
      <c r="A55" s="5">
        <v>6121</v>
      </c>
      <c r="B55" s="5" t="s">
        <v>40</v>
      </c>
      <c r="G55" s="6">
        <v>1800000</v>
      </c>
      <c r="H55" s="6"/>
      <c r="I55" s="5" t="s">
        <v>43</v>
      </c>
    </row>
    <row r="56" spans="1:8" s="5" customFormat="1" ht="11.25">
      <c r="A56" s="10">
        <v>2321</v>
      </c>
      <c r="B56" s="8" t="s">
        <v>44</v>
      </c>
      <c r="G56" s="6"/>
      <c r="H56" s="7">
        <f>G57</f>
        <v>1640000</v>
      </c>
    </row>
    <row r="57" spans="1:9" s="5" customFormat="1" ht="11.25">
      <c r="A57" s="5">
        <v>6121</v>
      </c>
      <c r="B57" s="5" t="s">
        <v>40</v>
      </c>
      <c r="G57" s="6">
        <v>1640000</v>
      </c>
      <c r="H57" s="6"/>
      <c r="I57" s="5" t="s">
        <v>45</v>
      </c>
    </row>
    <row r="58" spans="1:8" s="5" customFormat="1" ht="11.25">
      <c r="A58" s="10">
        <v>2333</v>
      </c>
      <c r="B58" s="8" t="s">
        <v>46</v>
      </c>
      <c r="E58" s="8"/>
      <c r="F58" s="8"/>
      <c r="H58" s="7">
        <f>G59</f>
        <v>20000</v>
      </c>
    </row>
    <row r="59" spans="1:8" s="5" customFormat="1" ht="11.25">
      <c r="A59" s="5">
        <v>5171</v>
      </c>
      <c r="B59" s="5" t="s">
        <v>39</v>
      </c>
      <c r="G59" s="6">
        <v>20000</v>
      </c>
      <c r="H59" s="6"/>
    </row>
    <row r="60" spans="1:8" s="5" customFormat="1" ht="11.25">
      <c r="A60" s="10">
        <v>2341</v>
      </c>
      <c r="B60" s="8" t="s">
        <v>47</v>
      </c>
      <c r="E60" s="8"/>
      <c r="F60" s="8"/>
      <c r="H60" s="7">
        <f>G61</f>
        <v>170000</v>
      </c>
    </row>
    <row r="61" spans="1:8" s="5" customFormat="1" ht="11.25">
      <c r="A61" s="5">
        <v>5171</v>
      </c>
      <c r="B61" s="5" t="s">
        <v>39</v>
      </c>
      <c r="G61" s="6">
        <v>170000</v>
      </c>
      <c r="H61" s="6"/>
    </row>
    <row r="62" spans="1:8" s="5" customFormat="1" ht="11.25">
      <c r="A62" s="10">
        <v>3111</v>
      </c>
      <c r="B62" s="8" t="s">
        <v>48</v>
      </c>
      <c r="E62" s="8"/>
      <c r="F62" s="8"/>
      <c r="H62" s="7">
        <f>G63</f>
        <v>10000</v>
      </c>
    </row>
    <row r="63" spans="1:8" s="5" customFormat="1" ht="11.25">
      <c r="A63" s="5">
        <v>5321</v>
      </c>
      <c r="B63" s="5" t="s">
        <v>49</v>
      </c>
      <c r="G63" s="6">
        <v>10000</v>
      </c>
      <c r="H63" s="6"/>
    </row>
    <row r="64" spans="1:8" s="5" customFormat="1" ht="11.25">
      <c r="A64" s="10">
        <v>3141</v>
      </c>
      <c r="B64" s="8" t="s">
        <v>50</v>
      </c>
      <c r="E64" s="8"/>
      <c r="F64" s="8"/>
      <c r="H64" s="7">
        <f>G65</f>
        <v>12000</v>
      </c>
    </row>
    <row r="65" spans="1:8" s="5" customFormat="1" ht="11.25">
      <c r="A65" s="5">
        <v>5321</v>
      </c>
      <c r="B65" s="5" t="s">
        <v>49</v>
      </c>
      <c r="G65" s="6">
        <v>12000</v>
      </c>
      <c r="H65" s="6"/>
    </row>
    <row r="66" spans="1:8" s="5" customFormat="1" ht="11.25">
      <c r="A66" s="10">
        <v>3319</v>
      </c>
      <c r="B66" s="8" t="s">
        <v>51</v>
      </c>
      <c r="E66" s="8"/>
      <c r="F66" s="8"/>
      <c r="H66" s="7">
        <f>G67+G68</f>
        <v>12000</v>
      </c>
    </row>
    <row r="67" spans="1:8" s="5" customFormat="1" ht="11.25">
      <c r="A67" s="5">
        <v>5021</v>
      </c>
      <c r="B67" s="5" t="s">
        <v>52</v>
      </c>
      <c r="G67" s="6">
        <v>6000</v>
      </c>
      <c r="H67" s="6"/>
    </row>
    <row r="68" spans="1:8" s="5" customFormat="1" ht="11.25">
      <c r="A68" s="5">
        <v>5139</v>
      </c>
      <c r="B68" s="5" t="s">
        <v>53</v>
      </c>
      <c r="F68" s="8"/>
      <c r="G68" s="6">
        <v>6000</v>
      </c>
      <c r="H68" s="6"/>
    </row>
    <row r="69" spans="1:8" s="5" customFormat="1" ht="11.25">
      <c r="A69" s="10">
        <v>3399</v>
      </c>
      <c r="B69" s="8" t="s">
        <v>54</v>
      </c>
      <c r="E69" s="8"/>
      <c r="F69" s="8"/>
      <c r="H69" s="7">
        <f>SUM(G70:G74)</f>
        <v>24000</v>
      </c>
    </row>
    <row r="70" spans="1:8" s="5" customFormat="1" ht="11.25">
      <c r="A70" s="5">
        <v>5021</v>
      </c>
      <c r="B70" s="5" t="s">
        <v>52</v>
      </c>
      <c r="G70" s="6">
        <v>4000</v>
      </c>
      <c r="H70" s="6"/>
    </row>
    <row r="71" spans="1:8" s="5" customFormat="1" ht="11.25">
      <c r="A71" s="5">
        <v>5139</v>
      </c>
      <c r="B71" s="5" t="s">
        <v>53</v>
      </c>
      <c r="G71" s="6">
        <v>2000</v>
      </c>
      <c r="H71" s="6"/>
    </row>
    <row r="72" spans="1:8" s="5" customFormat="1" ht="11.25">
      <c r="A72" s="5">
        <v>5169</v>
      </c>
      <c r="B72" s="5" t="s">
        <v>37</v>
      </c>
      <c r="G72" s="6">
        <v>2000</v>
      </c>
      <c r="H72" s="6"/>
    </row>
    <row r="73" spans="1:8" s="5" customFormat="1" ht="11.25">
      <c r="A73" s="5">
        <v>5175</v>
      </c>
      <c r="B73" s="5" t="s">
        <v>55</v>
      </c>
      <c r="G73" s="6">
        <v>6000</v>
      </c>
      <c r="H73" s="6"/>
    </row>
    <row r="74" spans="1:8" s="5" customFormat="1" ht="11.25">
      <c r="A74" s="5">
        <v>5194</v>
      </c>
      <c r="B74" s="5" t="s">
        <v>56</v>
      </c>
      <c r="G74" s="6">
        <v>10000</v>
      </c>
      <c r="H74" s="6"/>
    </row>
    <row r="75" spans="1:8" s="5" customFormat="1" ht="11.25">
      <c r="A75" s="10">
        <v>3419</v>
      </c>
      <c r="B75" s="8" t="s">
        <v>57</v>
      </c>
      <c r="E75" s="8"/>
      <c r="F75" s="8"/>
      <c r="H75" s="7">
        <f>G76+G77+G78+G79+G80</f>
        <v>20000</v>
      </c>
    </row>
    <row r="76" spans="1:8" s="5" customFormat="1" ht="11.25">
      <c r="A76" s="5">
        <v>5139</v>
      </c>
      <c r="B76" s="5" t="s">
        <v>53</v>
      </c>
      <c r="G76" s="6">
        <v>2000</v>
      </c>
      <c r="H76" s="6"/>
    </row>
    <row r="77" spans="1:8" s="5" customFormat="1" ht="11.25">
      <c r="A77" s="5">
        <v>5154</v>
      </c>
      <c r="B77" s="5" t="s">
        <v>58</v>
      </c>
      <c r="G77" s="6">
        <v>1000</v>
      </c>
      <c r="H77" s="6"/>
    </row>
    <row r="78" spans="1:8" s="5" customFormat="1" ht="11.25">
      <c r="A78" s="5">
        <v>5164</v>
      </c>
      <c r="B78" s="5" t="s">
        <v>59</v>
      </c>
      <c r="G78" s="6">
        <v>2000</v>
      </c>
      <c r="H78" s="6"/>
    </row>
    <row r="79" spans="1:8" s="5" customFormat="1" ht="11.25">
      <c r="A79" s="5">
        <v>5169</v>
      </c>
      <c r="B79" s="5" t="s">
        <v>37</v>
      </c>
      <c r="G79" s="6">
        <v>10000</v>
      </c>
      <c r="H79" s="6"/>
    </row>
    <row r="80" spans="1:8" s="5" customFormat="1" ht="11.25">
      <c r="A80" s="5">
        <v>5194</v>
      </c>
      <c r="B80" s="5" t="s">
        <v>56</v>
      </c>
      <c r="G80" s="6">
        <v>5000</v>
      </c>
      <c r="H80" s="6"/>
    </row>
    <row r="81" spans="1:8" s="5" customFormat="1" ht="11.25">
      <c r="A81" s="10">
        <v>3631</v>
      </c>
      <c r="B81" s="8" t="s">
        <v>60</v>
      </c>
      <c r="E81" s="8"/>
      <c r="F81" s="8"/>
      <c r="H81" s="7">
        <f>G82+G83+G84+G85+G86</f>
        <v>526000</v>
      </c>
    </row>
    <row r="82" spans="1:8" s="5" customFormat="1" ht="11.25">
      <c r="A82" s="5">
        <v>5021</v>
      </c>
      <c r="B82" s="5" t="s">
        <v>52</v>
      </c>
      <c r="G82" s="6">
        <v>2000</v>
      </c>
      <c r="H82" s="6"/>
    </row>
    <row r="83" spans="1:8" s="5" customFormat="1" ht="11.25">
      <c r="A83" s="5">
        <v>5139</v>
      </c>
      <c r="B83" s="5" t="s">
        <v>53</v>
      </c>
      <c r="G83" s="6">
        <v>6000</v>
      </c>
      <c r="H83" s="6"/>
    </row>
    <row r="84" spans="1:8" s="5" customFormat="1" ht="11.25">
      <c r="A84" s="5">
        <v>5154</v>
      </c>
      <c r="B84" s="5" t="s">
        <v>58</v>
      </c>
      <c r="G84" s="6">
        <v>38000</v>
      </c>
      <c r="H84" s="6"/>
    </row>
    <row r="85" spans="1:8" s="5" customFormat="1" ht="11.25">
      <c r="A85" s="5">
        <v>5171</v>
      </c>
      <c r="B85" s="5" t="s">
        <v>39</v>
      </c>
      <c r="G85" s="6">
        <v>5000</v>
      </c>
      <c r="H85" s="6"/>
    </row>
    <row r="86" spans="1:9" s="5" customFormat="1" ht="11.25">
      <c r="A86" s="5">
        <v>6121</v>
      </c>
      <c r="B86" s="5" t="s">
        <v>40</v>
      </c>
      <c r="G86" s="6">
        <v>475000</v>
      </c>
      <c r="H86" s="6"/>
      <c r="I86" s="5" t="s">
        <v>61</v>
      </c>
    </row>
    <row r="87" spans="1:8" s="5" customFormat="1" ht="11.25">
      <c r="A87" s="10">
        <v>3632</v>
      </c>
      <c r="B87" s="8" t="s">
        <v>62</v>
      </c>
      <c r="E87" s="8"/>
      <c r="F87" s="8"/>
      <c r="H87" s="7">
        <f>SUM(G88:G91)</f>
        <v>13000</v>
      </c>
    </row>
    <row r="88" spans="1:8" s="5" customFormat="1" ht="11.25">
      <c r="A88" s="5">
        <v>5021</v>
      </c>
      <c r="B88" s="5" t="s">
        <v>52</v>
      </c>
      <c r="G88" s="6">
        <v>4000</v>
      </c>
      <c r="H88" s="6"/>
    </row>
    <row r="89" spans="1:8" s="5" customFormat="1" ht="11.25">
      <c r="A89" s="5">
        <v>5139</v>
      </c>
      <c r="B89" s="5" t="s">
        <v>53</v>
      </c>
      <c r="G89" s="6">
        <v>2000</v>
      </c>
      <c r="H89" s="6"/>
    </row>
    <row r="90" spans="1:8" s="5" customFormat="1" ht="11.25">
      <c r="A90" s="5">
        <v>5169</v>
      </c>
      <c r="B90" s="5" t="s">
        <v>37</v>
      </c>
      <c r="G90" s="6">
        <v>2000</v>
      </c>
      <c r="H90" s="6"/>
    </row>
    <row r="91" spans="1:8" s="5" customFormat="1" ht="11.25">
      <c r="A91" s="5">
        <v>5171</v>
      </c>
      <c r="B91" s="5" t="s">
        <v>39</v>
      </c>
      <c r="G91" s="6">
        <v>5000</v>
      </c>
      <c r="H91" s="6"/>
    </row>
    <row r="92" spans="1:8" s="5" customFormat="1" ht="11.25">
      <c r="A92" s="10">
        <v>3633</v>
      </c>
      <c r="B92" s="8" t="s">
        <v>63</v>
      </c>
      <c r="E92" s="8"/>
      <c r="F92" s="8"/>
      <c r="H92" s="7">
        <f>SUM(G93)</f>
        <v>1500000</v>
      </c>
    </row>
    <row r="93" spans="1:9" s="5" customFormat="1" ht="11.25">
      <c r="A93" s="5">
        <v>6121</v>
      </c>
      <c r="B93" s="5" t="s">
        <v>40</v>
      </c>
      <c r="G93" s="6">
        <v>1500000</v>
      </c>
      <c r="H93" s="6"/>
      <c r="I93" s="5" t="s">
        <v>64</v>
      </c>
    </row>
    <row r="94" spans="1:8" s="5" customFormat="1" ht="11.25">
      <c r="A94" s="10">
        <v>3639</v>
      </c>
      <c r="B94" s="8" t="s">
        <v>20</v>
      </c>
      <c r="E94" s="8"/>
      <c r="F94" s="8"/>
      <c r="H94" s="7">
        <f>G95+G96</f>
        <v>323900</v>
      </c>
    </row>
    <row r="95" spans="1:8" s="5" customFormat="1" ht="11.25">
      <c r="A95" s="5">
        <v>5169</v>
      </c>
      <c r="B95" s="5" t="s">
        <v>37</v>
      </c>
      <c r="G95" s="6">
        <v>41900</v>
      </c>
      <c r="H95" s="6"/>
    </row>
    <row r="96" spans="1:9" s="5" customFormat="1" ht="11.25">
      <c r="A96" s="5">
        <v>6121</v>
      </c>
      <c r="B96" s="5" t="s">
        <v>40</v>
      </c>
      <c r="G96" s="6">
        <v>282000</v>
      </c>
      <c r="H96" s="6"/>
      <c r="I96" s="5" t="s">
        <v>65</v>
      </c>
    </row>
    <row r="97" spans="1:8" s="5" customFormat="1" ht="11.25">
      <c r="A97" s="10">
        <v>3722</v>
      </c>
      <c r="B97" s="8" t="s">
        <v>66</v>
      </c>
      <c r="E97" s="8"/>
      <c r="F97" s="8"/>
      <c r="H97" s="7">
        <f>SUM(G98:G100)</f>
        <v>170000</v>
      </c>
    </row>
    <row r="98" spans="1:8" s="5" customFormat="1" ht="11.25">
      <c r="A98" s="5">
        <v>5139</v>
      </c>
      <c r="B98" s="5" t="s">
        <v>53</v>
      </c>
      <c r="G98" s="6">
        <v>2000</v>
      </c>
      <c r="H98" s="6"/>
    </row>
    <row r="99" spans="1:8" s="5" customFormat="1" ht="11.25">
      <c r="A99" s="5">
        <v>5169</v>
      </c>
      <c r="B99" s="5" t="s">
        <v>37</v>
      </c>
      <c r="G99" s="6">
        <v>148000</v>
      </c>
      <c r="H99" s="6"/>
    </row>
    <row r="100" spans="1:8" s="5" customFormat="1" ht="11.25">
      <c r="A100" s="5">
        <v>6122</v>
      </c>
      <c r="B100" s="5" t="s">
        <v>67</v>
      </c>
      <c r="G100" s="6">
        <v>20000</v>
      </c>
      <c r="H100" s="6"/>
    </row>
    <row r="101" spans="1:8" s="5" customFormat="1" ht="11.25">
      <c r="A101" s="10">
        <v>3723</v>
      </c>
      <c r="B101" s="8" t="s">
        <v>68</v>
      </c>
      <c r="E101" s="8"/>
      <c r="F101" s="8"/>
      <c r="H101" s="7">
        <f>SUM(G102:G103)</f>
        <v>40000</v>
      </c>
    </row>
    <row r="102" spans="1:8" s="5" customFormat="1" ht="11.25">
      <c r="A102" s="5">
        <v>5169</v>
      </c>
      <c r="B102" s="5" t="s">
        <v>37</v>
      </c>
      <c r="G102" s="6">
        <v>20000</v>
      </c>
      <c r="H102" s="6"/>
    </row>
    <row r="103" spans="1:8" s="5" customFormat="1" ht="11.25">
      <c r="A103" s="5">
        <v>6122</v>
      </c>
      <c r="B103" s="5" t="s">
        <v>67</v>
      </c>
      <c r="G103" s="6">
        <v>20000</v>
      </c>
      <c r="H103" s="6"/>
    </row>
    <row r="104" spans="1:8" s="5" customFormat="1" ht="11.25">
      <c r="A104" s="10">
        <v>3745</v>
      </c>
      <c r="B104" s="8" t="s">
        <v>69</v>
      </c>
      <c r="E104" s="8"/>
      <c r="F104" s="8"/>
      <c r="H104" s="7">
        <f>SUM(G105:G109)</f>
        <v>550000</v>
      </c>
    </row>
    <row r="105" spans="1:8" s="5" customFormat="1" ht="11.25">
      <c r="A105" s="5">
        <v>5021</v>
      </c>
      <c r="B105" s="5" t="s">
        <v>52</v>
      </c>
      <c r="G105" s="6">
        <v>30000</v>
      </c>
      <c r="H105" s="6"/>
    </row>
    <row r="106" spans="1:8" s="5" customFormat="1" ht="11.25">
      <c r="A106" s="5">
        <v>5139</v>
      </c>
      <c r="B106" s="5" t="s">
        <v>53</v>
      </c>
      <c r="G106" s="6">
        <v>5000</v>
      </c>
      <c r="H106" s="6"/>
    </row>
    <row r="107" spans="1:8" s="5" customFormat="1" ht="11.25">
      <c r="A107" s="5">
        <v>5156</v>
      </c>
      <c r="B107" s="5" t="s">
        <v>70</v>
      </c>
      <c r="G107" s="6">
        <v>10000</v>
      </c>
      <c r="H107" s="6"/>
    </row>
    <row r="108" spans="1:8" s="5" customFormat="1" ht="11.25">
      <c r="A108" s="5">
        <v>5169</v>
      </c>
      <c r="B108" s="5" t="s">
        <v>37</v>
      </c>
      <c r="G108" s="6">
        <v>500000</v>
      </c>
      <c r="H108" s="6"/>
    </row>
    <row r="109" spans="1:8" s="5" customFormat="1" ht="11.25">
      <c r="A109" s="5">
        <v>5171</v>
      </c>
      <c r="B109" s="5" t="s">
        <v>39</v>
      </c>
      <c r="G109" s="6">
        <v>5000</v>
      </c>
      <c r="H109" s="6"/>
    </row>
    <row r="110" spans="1:8" s="5" customFormat="1" ht="11.25">
      <c r="A110" s="10">
        <v>4319</v>
      </c>
      <c r="B110" s="8" t="s">
        <v>71</v>
      </c>
      <c r="E110" s="8"/>
      <c r="F110" s="8"/>
      <c r="H110" s="7">
        <f>SUM(G111)</f>
        <v>5000</v>
      </c>
    </row>
    <row r="111" spans="1:8" s="5" customFormat="1" ht="11.25">
      <c r="A111" s="5">
        <v>5169</v>
      </c>
      <c r="B111" s="5" t="s">
        <v>37</v>
      </c>
      <c r="G111" s="6">
        <v>5000</v>
      </c>
      <c r="H111" s="6"/>
    </row>
    <row r="112" spans="1:9" s="5" customFormat="1" ht="11.25">
      <c r="A112" s="10">
        <v>5213</v>
      </c>
      <c r="G112" s="6"/>
      <c r="H112" s="7">
        <v>50000</v>
      </c>
      <c r="I112" s="16"/>
    </row>
    <row r="113" spans="1:9" s="5" customFormat="1" ht="11.25">
      <c r="A113" s="12">
        <v>5903</v>
      </c>
      <c r="G113" s="6">
        <v>50000</v>
      </c>
      <c r="H113" s="7"/>
      <c r="I113" s="16"/>
    </row>
    <row r="114" spans="1:8" s="5" customFormat="1" ht="11.25">
      <c r="A114" s="10">
        <v>5512</v>
      </c>
      <c r="B114" s="8" t="s">
        <v>72</v>
      </c>
      <c r="E114" s="8"/>
      <c r="F114" s="8"/>
      <c r="H114" s="7">
        <f>SUM(G115:G119)</f>
        <v>28000</v>
      </c>
    </row>
    <row r="115" spans="1:8" s="5" customFormat="1" ht="11.25">
      <c r="A115" s="5">
        <v>5151</v>
      </c>
      <c r="B115" s="5" t="s">
        <v>73</v>
      </c>
      <c r="G115" s="6">
        <v>2000</v>
      </c>
      <c r="H115" s="6"/>
    </row>
    <row r="116" spans="1:8" s="5" customFormat="1" ht="11.25">
      <c r="A116" s="5">
        <v>5153</v>
      </c>
      <c r="B116" s="5" t="s">
        <v>74</v>
      </c>
      <c r="G116" s="6">
        <v>2000</v>
      </c>
      <c r="H116" s="6"/>
    </row>
    <row r="117" spans="1:8" s="5" customFormat="1" ht="11.25">
      <c r="A117" s="5">
        <v>5154</v>
      </c>
      <c r="B117" s="5" t="s">
        <v>58</v>
      </c>
      <c r="G117" s="6">
        <v>4000</v>
      </c>
      <c r="H117" s="6"/>
    </row>
    <row r="118" spans="1:8" s="5" customFormat="1" ht="11.25">
      <c r="A118" s="5">
        <v>5169</v>
      </c>
      <c r="B118" s="5" t="s">
        <v>37</v>
      </c>
      <c r="G118" s="6">
        <v>10000</v>
      </c>
      <c r="H118" s="6"/>
    </row>
    <row r="119" spans="1:8" s="5" customFormat="1" ht="11.25">
      <c r="A119" s="5">
        <v>5171</v>
      </c>
      <c r="B119" s="5" t="s">
        <v>39</v>
      </c>
      <c r="G119" s="6">
        <v>10000</v>
      </c>
      <c r="H119" s="6"/>
    </row>
    <row r="120" spans="1:8" s="5" customFormat="1" ht="11.25">
      <c r="A120" s="10">
        <v>6112</v>
      </c>
      <c r="B120" s="8" t="s">
        <v>75</v>
      </c>
      <c r="E120" s="8"/>
      <c r="F120" s="8"/>
      <c r="H120" s="7">
        <f>SUM(G121:G122)</f>
        <v>345000</v>
      </c>
    </row>
    <row r="121" spans="1:8" s="5" customFormat="1" ht="11.25">
      <c r="A121" s="5">
        <v>5023</v>
      </c>
      <c r="B121" s="5" t="s">
        <v>76</v>
      </c>
      <c r="G121" s="6">
        <v>310000</v>
      </c>
      <c r="H121" s="6"/>
    </row>
    <row r="122" spans="1:8" s="5" customFormat="1" ht="11.25">
      <c r="A122" s="5">
        <v>5032</v>
      </c>
      <c r="B122" s="5" t="s">
        <v>77</v>
      </c>
      <c r="G122" s="6">
        <v>35000</v>
      </c>
      <c r="H122" s="6"/>
    </row>
    <row r="123" spans="1:8" s="5" customFormat="1" ht="11.25">
      <c r="A123" s="10">
        <v>6171</v>
      </c>
      <c r="B123" s="8" t="s">
        <v>25</v>
      </c>
      <c r="E123" s="8"/>
      <c r="F123" s="8"/>
      <c r="H123" s="7">
        <f>SUM(G124:G142)</f>
        <v>274400</v>
      </c>
    </row>
    <row r="124" spans="1:8" s="5" customFormat="1" ht="11.25">
      <c r="A124" s="5">
        <v>5011</v>
      </c>
      <c r="B124" s="5" t="s">
        <v>78</v>
      </c>
      <c r="G124" s="6">
        <v>11000</v>
      </c>
      <c r="H124" s="6"/>
    </row>
    <row r="125" spans="1:8" s="5" customFormat="1" ht="11.25">
      <c r="A125" s="5">
        <v>5021</v>
      </c>
      <c r="B125" s="5" t="s">
        <v>52</v>
      </c>
      <c r="G125" s="6">
        <v>30000</v>
      </c>
      <c r="H125" s="6"/>
    </row>
    <row r="126" spans="1:8" s="5" customFormat="1" ht="11.25">
      <c r="A126" s="5">
        <v>5038</v>
      </c>
      <c r="B126" s="5" t="s">
        <v>79</v>
      </c>
      <c r="G126" s="6">
        <v>400</v>
      </c>
      <c r="H126" s="6"/>
    </row>
    <row r="127" spans="1:8" s="5" customFormat="1" ht="11.25">
      <c r="A127" s="5">
        <v>5136</v>
      </c>
      <c r="B127" s="5" t="s">
        <v>80</v>
      </c>
      <c r="G127" s="6">
        <v>10000</v>
      </c>
      <c r="H127" s="6"/>
    </row>
    <row r="128" spans="1:8" s="5" customFormat="1" ht="11.25">
      <c r="A128" s="5">
        <v>5137</v>
      </c>
      <c r="B128" s="5" t="s">
        <v>81</v>
      </c>
      <c r="G128" s="6">
        <v>10000</v>
      </c>
      <c r="H128" s="6"/>
    </row>
    <row r="129" spans="1:8" s="5" customFormat="1" ht="11.25">
      <c r="A129" s="5">
        <v>5139</v>
      </c>
      <c r="B129" s="5" t="s">
        <v>53</v>
      </c>
      <c r="G129" s="6">
        <v>15000</v>
      </c>
      <c r="H129" s="6"/>
    </row>
    <row r="130" spans="1:8" s="5" customFormat="1" ht="11.25">
      <c r="A130" s="5">
        <v>5151</v>
      </c>
      <c r="B130" s="5" t="s">
        <v>73</v>
      </c>
      <c r="G130" s="6">
        <v>3000</v>
      </c>
      <c r="H130" s="6"/>
    </row>
    <row r="131" spans="1:8" s="5" customFormat="1" ht="11.25">
      <c r="A131" s="5">
        <v>5153</v>
      </c>
      <c r="B131" s="5" t="s">
        <v>74</v>
      </c>
      <c r="G131" s="6">
        <v>8000</v>
      </c>
      <c r="H131" s="6"/>
    </row>
    <row r="132" spans="1:8" s="5" customFormat="1" ht="11.25">
      <c r="A132" s="5">
        <v>5154</v>
      </c>
      <c r="B132" s="5" t="s">
        <v>58</v>
      </c>
      <c r="G132" s="6">
        <v>20000</v>
      </c>
      <c r="H132" s="6"/>
    </row>
    <row r="133" spans="1:8" s="5" customFormat="1" ht="11.25">
      <c r="A133" s="5">
        <v>5161</v>
      </c>
      <c r="B133" s="5" t="s">
        <v>82</v>
      </c>
      <c r="G133" s="6">
        <v>2000</v>
      </c>
      <c r="H133" s="6"/>
    </row>
    <row r="134" spans="1:8" s="5" customFormat="1" ht="11.25">
      <c r="A134" s="5">
        <v>5162</v>
      </c>
      <c r="B134" s="5" t="s">
        <v>83</v>
      </c>
      <c r="G134" s="6">
        <v>20000</v>
      </c>
      <c r="H134" s="6"/>
    </row>
    <row r="135" spans="1:8" s="5" customFormat="1" ht="11.25">
      <c r="A135" s="5">
        <v>5168</v>
      </c>
      <c r="B135" s="5" t="s">
        <v>84</v>
      </c>
      <c r="G135" s="6">
        <v>20000</v>
      </c>
      <c r="H135" s="6"/>
    </row>
    <row r="136" spans="1:8" s="5" customFormat="1" ht="11.25">
      <c r="A136" s="5">
        <v>5169</v>
      </c>
      <c r="B136" s="5" t="s">
        <v>37</v>
      </c>
      <c r="G136" s="6">
        <v>75000</v>
      </c>
      <c r="H136" s="6"/>
    </row>
    <row r="137" spans="1:8" s="5" customFormat="1" ht="11.25">
      <c r="A137" s="5">
        <v>5171</v>
      </c>
      <c r="B137" s="5" t="s">
        <v>39</v>
      </c>
      <c r="G137" s="6">
        <v>20000</v>
      </c>
      <c r="H137" s="6"/>
    </row>
    <row r="138" spans="1:8" s="5" customFormat="1" ht="11.25">
      <c r="A138" s="5">
        <v>5173</v>
      </c>
      <c r="B138" s="5" t="s">
        <v>85</v>
      </c>
      <c r="G138" s="6">
        <v>10000</v>
      </c>
      <c r="H138" s="6"/>
    </row>
    <row r="139" spans="1:8" s="5" customFormat="1" ht="11.25">
      <c r="A139" s="5">
        <v>5175</v>
      </c>
      <c r="B139" s="5" t="s">
        <v>55</v>
      </c>
      <c r="G139" s="6">
        <v>6000</v>
      </c>
      <c r="H139" s="6"/>
    </row>
    <row r="140" spans="1:8" s="5" customFormat="1" ht="11.25">
      <c r="A140" s="5">
        <v>5321</v>
      </c>
      <c r="B140" s="5" t="s">
        <v>49</v>
      </c>
      <c r="G140" s="6">
        <v>4000</v>
      </c>
      <c r="H140" s="6"/>
    </row>
    <row r="141" spans="1:8" s="5" customFormat="1" ht="11.25">
      <c r="A141" s="5">
        <v>5329</v>
      </c>
      <c r="B141" s="5" t="s">
        <v>86</v>
      </c>
      <c r="G141" s="6">
        <v>5000</v>
      </c>
      <c r="H141" s="6"/>
    </row>
    <row r="142" spans="1:8" s="5" customFormat="1" ht="11.25">
      <c r="A142" s="5">
        <v>5362</v>
      </c>
      <c r="B142" s="5" t="s">
        <v>87</v>
      </c>
      <c r="G142" s="6">
        <v>5000</v>
      </c>
      <c r="H142" s="6"/>
    </row>
    <row r="143" spans="1:8" s="5" customFormat="1" ht="11.25">
      <c r="A143" s="10">
        <v>6310</v>
      </c>
      <c r="B143" s="8" t="s">
        <v>27</v>
      </c>
      <c r="E143" s="8"/>
      <c r="F143" s="8"/>
      <c r="H143" s="7">
        <f>SUM(G144)</f>
        <v>7000</v>
      </c>
    </row>
    <row r="144" spans="1:8" s="5" customFormat="1" ht="11.25">
      <c r="A144" s="5">
        <v>5163</v>
      </c>
      <c r="B144" s="5" t="s">
        <v>88</v>
      </c>
      <c r="G144" s="6">
        <v>7000</v>
      </c>
      <c r="H144" s="6"/>
    </row>
    <row r="145" spans="1:8" s="5" customFormat="1" ht="11.25">
      <c r="A145" s="10">
        <v>6320</v>
      </c>
      <c r="B145" s="8" t="s">
        <v>89</v>
      </c>
      <c r="E145" s="8"/>
      <c r="F145" s="8"/>
      <c r="H145" s="7">
        <f>SUM(G146)</f>
        <v>10000</v>
      </c>
    </row>
    <row r="146" spans="1:8" s="5" customFormat="1" ht="11.25">
      <c r="A146" s="5">
        <v>5163</v>
      </c>
      <c r="B146" s="5" t="s">
        <v>88</v>
      </c>
      <c r="G146" s="6">
        <v>10000</v>
      </c>
      <c r="H146" s="6"/>
    </row>
    <row r="147" spans="1:8" s="5" customFormat="1" ht="11.25">
      <c r="A147" s="10">
        <v>6399</v>
      </c>
      <c r="B147" s="8" t="s">
        <v>90</v>
      </c>
      <c r="G147" s="6"/>
      <c r="H147" s="7">
        <v>36000</v>
      </c>
    </row>
    <row r="148" spans="1:8" s="5" customFormat="1" ht="11.25">
      <c r="A148" s="12">
        <v>5365</v>
      </c>
      <c r="B148" s="5" t="s">
        <v>91</v>
      </c>
      <c r="G148" s="6">
        <v>36000</v>
      </c>
      <c r="H148" s="6"/>
    </row>
    <row r="149" spans="1:8" s="5" customFormat="1" ht="11.25">
      <c r="A149" s="12"/>
      <c r="G149" s="6"/>
      <c r="H149" s="6"/>
    </row>
    <row r="150" spans="1:8" s="5" customFormat="1" ht="11.25">
      <c r="A150" s="12"/>
      <c r="G150" s="6"/>
      <c r="H150" s="6"/>
    </row>
    <row r="151" spans="1:12" s="8" customFormat="1" ht="11.25">
      <c r="A151" s="8" t="s">
        <v>92</v>
      </c>
      <c r="H151" s="7"/>
      <c r="I151" s="7">
        <f>H147+H145+H143+H123+H120+H114+H112+H110+H104+H101+H97+H94+H92+H87+H81+H75+H69+H66+H64+H62+H60+H58+H56+H54+H50+H48</f>
        <v>10693300</v>
      </c>
      <c r="L151" s="7"/>
    </row>
    <row r="152" s="8" customFormat="1" ht="11.25">
      <c r="H152" s="7"/>
    </row>
    <row r="153" s="5" customFormat="1" ht="11.25">
      <c r="H153" s="6"/>
    </row>
    <row r="154" spans="1:8" s="5" customFormat="1" ht="11.25">
      <c r="A154" s="5" t="s">
        <v>93</v>
      </c>
      <c r="H154" s="6"/>
    </row>
    <row r="155" spans="1:8" s="5" customFormat="1" ht="11.25">
      <c r="A155" s="5" t="s">
        <v>94</v>
      </c>
      <c r="H155" s="6"/>
    </row>
    <row r="156" spans="1:8" s="5" customFormat="1" ht="11.25">
      <c r="A156" s="5" t="s">
        <v>95</v>
      </c>
      <c r="H156" s="6"/>
    </row>
    <row r="157" spans="1:8" s="5" customFormat="1" ht="11.25">
      <c r="A157" s="5" t="s">
        <v>107</v>
      </c>
      <c r="H157" s="6"/>
    </row>
    <row r="158" s="5" customFormat="1" ht="11.25">
      <c r="H158" s="6"/>
    </row>
    <row r="159" spans="1:8" s="5" customFormat="1" ht="11.25">
      <c r="A159" s="5" t="s">
        <v>106</v>
      </c>
      <c r="B159" s="14"/>
      <c r="C159" s="14"/>
      <c r="H159" s="6"/>
    </row>
    <row r="160" spans="1:8" s="5" customFormat="1" ht="11.25">
      <c r="A160" s="5" t="s">
        <v>105</v>
      </c>
      <c r="C160" s="14"/>
      <c r="H160" s="6"/>
    </row>
    <row r="161" s="5" customFormat="1" ht="11.25">
      <c r="H161" s="6"/>
    </row>
    <row r="162" s="5" customFormat="1" ht="11.25">
      <c r="H162" s="6"/>
    </row>
    <row r="163" s="5" customFormat="1" ht="11.25">
      <c r="H163" s="6"/>
    </row>
    <row r="164" s="5" customFormat="1" ht="11.25">
      <c r="H164" s="6"/>
    </row>
    <row r="165" spans="1:8" s="8" customFormat="1" ht="11.25">
      <c r="A165" s="8" t="s">
        <v>96</v>
      </c>
      <c r="H165" s="7"/>
    </row>
    <row r="166" spans="1:9" s="5" customFormat="1" ht="11.25">
      <c r="A166" s="8" t="s">
        <v>97</v>
      </c>
      <c r="B166" s="5" t="s">
        <v>98</v>
      </c>
      <c r="C166" s="6">
        <f>H22</f>
        <v>3394000</v>
      </c>
      <c r="E166" s="8" t="s">
        <v>99</v>
      </c>
      <c r="F166" s="8"/>
      <c r="G166" s="5" t="s">
        <v>100</v>
      </c>
      <c r="H166" s="6">
        <f>G49+G51+G52+G59+G61+G63+G65+G67+G68+G70+G71+G72+G73+G74+G76+G77+G78+G79+G80+G82+G83+G84+G85+G88+G89+G90+G91+G95+G98+G99+G102+G105+G106+G107+G108+G109+G111+G113+H114+H120+H123+H143+H145+H147</f>
        <v>1856300</v>
      </c>
      <c r="I166" s="6"/>
    </row>
    <row r="167" spans="2:9" s="5" customFormat="1" ht="11.25">
      <c r="B167" s="5" t="s">
        <v>101</v>
      </c>
      <c r="C167" s="6">
        <f>H35</f>
        <v>7238400</v>
      </c>
      <c r="G167" s="5" t="s">
        <v>102</v>
      </c>
      <c r="H167" s="6">
        <f>G53+G55+G57+G86+G93+G96+G100+G103</f>
        <v>8837000</v>
      </c>
      <c r="I167" s="6"/>
    </row>
    <row r="168" spans="2:9" s="5" customFormat="1" ht="11.25">
      <c r="B168" s="5" t="s">
        <v>103</v>
      </c>
      <c r="C168" s="6">
        <v>0</v>
      </c>
      <c r="H168" s="7">
        <f>SUM(H166:H167)</f>
        <v>10693300</v>
      </c>
      <c r="I168" s="6"/>
    </row>
    <row r="169" spans="2:9" s="5" customFormat="1" ht="11.25">
      <c r="B169" s="5" t="s">
        <v>104</v>
      </c>
      <c r="C169" s="6">
        <f>SUM(H39)</f>
        <v>60900</v>
      </c>
      <c r="I169" s="6"/>
    </row>
    <row r="170" spans="3:9" s="5" customFormat="1" ht="11.25">
      <c r="C170" s="7">
        <f>SUM(C166:C169)</f>
        <v>10693300</v>
      </c>
      <c r="I170" s="6"/>
    </row>
    <row r="171" s="4" customFormat="1" ht="11.25">
      <c r="H171" s="15"/>
    </row>
    <row r="172" s="4" customFormat="1" ht="11.25">
      <c r="H172" s="15"/>
    </row>
    <row r="173" s="4" customFormat="1" ht="11.25">
      <c r="H173" s="15"/>
    </row>
    <row r="174" s="4" customFormat="1" ht="11.25">
      <c r="H174" s="15"/>
    </row>
    <row r="175" s="4" customFormat="1" ht="11.25">
      <c r="H175" s="15"/>
    </row>
    <row r="176" s="4" customFormat="1" ht="11.25">
      <c r="H176" s="15"/>
    </row>
    <row r="177" s="4" customFormat="1" ht="11.25">
      <c r="H177" s="15"/>
    </row>
    <row r="178" spans="1:9" s="4" customFormat="1" ht="12.75">
      <c r="A178" s="2"/>
      <c r="B178" s="2"/>
      <c r="C178" s="2"/>
      <c r="D178" s="2"/>
      <c r="E178" s="2"/>
      <c r="F178" s="2"/>
      <c r="G178" s="2"/>
      <c r="H178" s="3"/>
      <c r="I178" s="2"/>
    </row>
    <row r="179" spans="1:9" s="4" customFormat="1" ht="12.75">
      <c r="A179" s="2"/>
      <c r="B179" s="2"/>
      <c r="C179" s="2"/>
      <c r="D179" s="2"/>
      <c r="E179" s="2"/>
      <c r="F179" s="2"/>
      <c r="G179" s="2"/>
      <c r="H179" s="3"/>
      <c r="I179" s="2"/>
    </row>
    <row r="180" spans="1:9" s="4" customFormat="1" ht="12.75">
      <c r="A180" s="2"/>
      <c r="B180" s="2"/>
      <c r="C180" s="2"/>
      <c r="D180" s="2"/>
      <c r="E180" s="2"/>
      <c r="F180" s="2"/>
      <c r="G180" s="2"/>
      <c r="H180" s="3"/>
      <c r="I180" s="2"/>
    </row>
    <row r="181" spans="1:9" s="4" customFormat="1" ht="12.75">
      <c r="A181" s="2"/>
      <c r="B181" s="2"/>
      <c r="C181" s="2"/>
      <c r="D181" s="2"/>
      <c r="E181" s="2"/>
      <c r="F181" s="2"/>
      <c r="G181" s="2"/>
      <c r="H181" s="3"/>
      <c r="I181" s="2"/>
    </row>
    <row r="182" spans="1:9" s="4" customFormat="1" ht="12.75">
      <c r="A182" s="2"/>
      <c r="B182" s="2"/>
      <c r="C182" s="2"/>
      <c r="D182" s="2"/>
      <c r="E182" s="2"/>
      <c r="F182" s="2"/>
      <c r="G182" s="2"/>
      <c r="H182" s="3"/>
      <c r="I182" s="2"/>
    </row>
    <row r="183" spans="1:9" s="4" customFormat="1" ht="12.75">
      <c r="A183" s="2"/>
      <c r="B183" s="2"/>
      <c r="C183" s="2"/>
      <c r="D183" s="2"/>
      <c r="E183" s="2"/>
      <c r="F183" s="2"/>
      <c r="G183" s="2"/>
      <c r="H183" s="3"/>
      <c r="I183" s="2"/>
    </row>
    <row r="184" spans="1:9" s="4" customFormat="1" ht="12.75">
      <c r="A184" s="2"/>
      <c r="B184" s="2"/>
      <c r="C184" s="2"/>
      <c r="D184" s="2"/>
      <c r="E184" s="2"/>
      <c r="F184" s="2"/>
      <c r="G184" s="2"/>
      <c r="H184" s="3"/>
      <c r="I184" s="2"/>
    </row>
    <row r="185" spans="1:9" s="4" customFormat="1" ht="12.75">
      <c r="A185" s="2"/>
      <c r="B185" s="2"/>
      <c r="C185" s="2"/>
      <c r="D185" s="2"/>
      <c r="E185" s="2"/>
      <c r="F185" s="2"/>
      <c r="G185" s="2"/>
      <c r="H185" s="3"/>
      <c r="I185" s="2"/>
    </row>
    <row r="186" spans="1:9" s="4" customFormat="1" ht="12.75">
      <c r="A186" s="2"/>
      <c r="B186" s="2"/>
      <c r="C186" s="2"/>
      <c r="D186" s="2"/>
      <c r="E186" s="2"/>
      <c r="F186" s="2"/>
      <c r="G186" s="2"/>
      <c r="H186" s="3"/>
      <c r="I186" s="2"/>
    </row>
    <row r="187" spans="1:9" s="4" customFormat="1" ht="12.75">
      <c r="A187" s="2"/>
      <c r="B187" s="2"/>
      <c r="C187" s="2"/>
      <c r="D187" s="2"/>
      <c r="E187" s="2"/>
      <c r="F187" s="2"/>
      <c r="G187" s="2"/>
      <c r="H187" s="3"/>
      <c r="I187" s="2"/>
    </row>
    <row r="188" spans="1:9" s="4" customFormat="1" ht="12.75">
      <c r="A188" s="2"/>
      <c r="B188" s="2"/>
      <c r="C188" s="2"/>
      <c r="D188" s="2"/>
      <c r="E188" s="2"/>
      <c r="F188" s="2"/>
      <c r="G188" s="2"/>
      <c r="H188" s="3"/>
      <c r="I188" s="2"/>
    </row>
    <row r="189" spans="1:9" s="4" customFormat="1" ht="12.75">
      <c r="A189" s="2"/>
      <c r="B189" s="2"/>
      <c r="C189" s="2"/>
      <c r="D189" s="2"/>
      <c r="E189" s="2"/>
      <c r="F189" s="2"/>
      <c r="G189" s="2"/>
      <c r="H189" s="3"/>
      <c r="I189" s="2"/>
    </row>
    <row r="190" spans="1:9" s="4" customFormat="1" ht="12.75">
      <c r="A190" s="2"/>
      <c r="B190" s="2"/>
      <c r="C190" s="2"/>
      <c r="D190" s="2"/>
      <c r="E190" s="2"/>
      <c r="F190" s="2"/>
      <c r="G190" s="2"/>
      <c r="H190" s="3"/>
      <c r="I190" s="2"/>
    </row>
    <row r="191" s="2" customFormat="1" ht="12.75">
      <c r="H191" s="3"/>
    </row>
    <row r="192" s="2" customFormat="1" ht="12.75">
      <c r="H192" s="3"/>
    </row>
    <row r="193" s="2" customFormat="1" ht="12.75">
      <c r="H193" s="3"/>
    </row>
    <row r="194" s="2" customFormat="1" ht="12.75">
      <c r="H194" s="3"/>
    </row>
    <row r="195" s="2" customFormat="1" ht="12.75">
      <c r="H195" s="3"/>
    </row>
    <row r="196" s="2" customFormat="1" ht="12.75">
      <c r="H196" s="3"/>
    </row>
    <row r="197" s="2" customFormat="1" ht="12.75">
      <c r="H197" s="3"/>
    </row>
    <row r="198" s="2" customFormat="1" ht="12.75">
      <c r="H198" s="3"/>
    </row>
    <row r="199" s="2" customFormat="1" ht="12.75">
      <c r="H199" s="3"/>
    </row>
    <row r="200" s="2" customFormat="1" ht="12.75">
      <c r="H200" s="3"/>
    </row>
    <row r="201" s="2" customFormat="1" ht="12.75">
      <c r="H201" s="3"/>
    </row>
    <row r="202" s="2" customFormat="1" ht="12.75">
      <c r="H202" s="3"/>
    </row>
    <row r="203" s="2" customFormat="1" ht="12.75">
      <c r="H203" s="3"/>
    </row>
    <row r="204" s="2" customFormat="1" ht="12.75">
      <c r="H204" s="3"/>
    </row>
    <row r="205" s="2" customFormat="1" ht="12.75">
      <c r="H205" s="3"/>
    </row>
    <row r="206" s="2" customFormat="1" ht="12.75">
      <c r="H206" s="3"/>
    </row>
    <row r="207" s="2" customFormat="1" ht="12.75">
      <c r="H207" s="3"/>
    </row>
    <row r="208" s="2" customFormat="1" ht="12.75">
      <c r="H208" s="3"/>
    </row>
    <row r="209" s="2" customFormat="1" ht="12.75">
      <c r="H209" s="3"/>
    </row>
    <row r="210" s="2" customFormat="1" ht="12.75">
      <c r="H210" s="3"/>
    </row>
    <row r="211" s="2" customFormat="1" ht="12.75">
      <c r="H211" s="3"/>
    </row>
    <row r="212" s="2" customFormat="1" ht="12.75">
      <c r="H212" s="3"/>
    </row>
    <row r="213" s="2" customFormat="1" ht="12.75">
      <c r="H213" s="3"/>
    </row>
    <row r="214" s="2" customFormat="1" ht="12.75">
      <c r="H214" s="3"/>
    </row>
    <row r="215" s="2" customFormat="1" ht="12.75">
      <c r="H215" s="3"/>
    </row>
    <row r="216" s="2" customFormat="1" ht="12.75">
      <c r="H216" s="3"/>
    </row>
    <row r="217" s="2" customFormat="1" ht="12.75">
      <c r="H217" s="3"/>
    </row>
    <row r="218" s="2" customFormat="1" ht="12.75">
      <c r="H218" s="3"/>
    </row>
    <row r="219" s="2" customFormat="1" ht="12.75">
      <c r="H219" s="3"/>
    </row>
    <row r="220" s="2" customFormat="1" ht="12.75">
      <c r="H220" s="3"/>
    </row>
    <row r="221" s="2" customFormat="1" ht="12.75">
      <c r="H221" s="3"/>
    </row>
    <row r="222" s="2" customFormat="1" ht="12.75">
      <c r="H222" s="3"/>
    </row>
    <row r="223" s="2" customFormat="1" ht="12.75">
      <c r="H223" s="3"/>
    </row>
    <row r="224" s="2" customFormat="1" ht="12.75">
      <c r="H224" s="3"/>
    </row>
    <row r="225" s="2" customFormat="1" ht="12.75">
      <c r="H225" s="3"/>
    </row>
    <row r="226" s="2" customFormat="1" ht="12.75">
      <c r="H226" s="3"/>
    </row>
    <row r="227" s="2" customFormat="1" ht="12.75">
      <c r="H227" s="3"/>
    </row>
    <row r="228" s="2" customFormat="1" ht="12.75">
      <c r="H228" s="3"/>
    </row>
    <row r="229" s="2" customFormat="1" ht="12.75">
      <c r="H229" s="3"/>
    </row>
    <row r="230" s="2" customFormat="1" ht="12.75">
      <c r="H230" s="3"/>
    </row>
    <row r="231" s="2" customFormat="1" ht="12.75">
      <c r="H231" s="3"/>
    </row>
    <row r="232" s="2" customFormat="1" ht="12.75">
      <c r="H232" s="3"/>
    </row>
    <row r="233" s="2" customFormat="1" ht="12.75">
      <c r="H233" s="3"/>
    </row>
    <row r="234" s="2" customFormat="1" ht="12.75">
      <c r="H234" s="3"/>
    </row>
    <row r="235" s="2" customFormat="1" ht="12.75">
      <c r="H235" s="3"/>
    </row>
    <row r="236" s="2" customFormat="1" ht="12.75">
      <c r="H236" s="3"/>
    </row>
    <row r="237" s="2" customFormat="1" ht="12.75">
      <c r="H237" s="3"/>
    </row>
    <row r="238" s="2" customFormat="1" ht="12.75">
      <c r="H238" s="3"/>
    </row>
    <row r="239" s="2" customFormat="1" ht="12.75">
      <c r="H239" s="3"/>
    </row>
    <row r="240" s="2" customFormat="1" ht="12.75">
      <c r="H240" s="3"/>
    </row>
    <row r="241" s="2" customFormat="1" ht="12.75">
      <c r="H241" s="3"/>
    </row>
    <row r="242" s="2" customFormat="1" ht="12.75">
      <c r="H242" s="3"/>
    </row>
    <row r="243" s="2" customFormat="1" ht="12.75">
      <c r="H243" s="3"/>
    </row>
    <row r="244" s="2" customFormat="1" ht="12.75">
      <c r="H244" s="3"/>
    </row>
    <row r="245" s="2" customFormat="1" ht="12.75">
      <c r="H245" s="3"/>
    </row>
    <row r="246" s="2" customFormat="1" ht="12.75">
      <c r="H246" s="3"/>
    </row>
    <row r="247" s="2" customFormat="1" ht="12.75">
      <c r="H247" s="3"/>
    </row>
    <row r="248" s="2" customFormat="1" ht="12.75">
      <c r="H248" s="3"/>
    </row>
    <row r="249" s="2" customFormat="1" ht="12.75">
      <c r="H249" s="3"/>
    </row>
    <row r="250" s="2" customFormat="1" ht="12.75">
      <c r="H250" s="3"/>
    </row>
    <row r="251" s="2" customFormat="1" ht="12.75">
      <c r="H251" s="3"/>
    </row>
    <row r="252" s="2" customFormat="1" ht="12.75">
      <c r="H252" s="3"/>
    </row>
    <row r="253" s="2" customFormat="1" ht="12.75">
      <c r="H253" s="3"/>
    </row>
    <row r="254" s="2" customFormat="1" ht="12.75">
      <c r="H254" s="3"/>
    </row>
    <row r="255" s="2" customFormat="1" ht="12.75">
      <c r="H255" s="3"/>
    </row>
    <row r="256" s="2" customFormat="1" ht="12.75">
      <c r="H256" s="3"/>
    </row>
    <row r="257" s="2" customFormat="1" ht="12.75">
      <c r="H257" s="3"/>
    </row>
    <row r="258" s="2" customFormat="1" ht="12.75">
      <c r="H258" s="3"/>
    </row>
    <row r="259" s="2" customFormat="1" ht="12.75">
      <c r="H259" s="3"/>
    </row>
    <row r="260" s="2" customFormat="1" ht="12.75">
      <c r="H260" s="3"/>
    </row>
    <row r="261" s="2" customFormat="1" ht="12.75">
      <c r="H261" s="3"/>
    </row>
    <row r="262" s="2" customFormat="1" ht="12.75">
      <c r="H262" s="3"/>
    </row>
    <row r="263" s="2" customFormat="1" ht="12.75">
      <c r="H263" s="3"/>
    </row>
    <row r="264" s="2" customFormat="1" ht="12.75">
      <c r="H264" s="3"/>
    </row>
    <row r="265" s="2" customFormat="1" ht="12.75">
      <c r="H265" s="3"/>
    </row>
  </sheetData>
  <sheetProtection selectLockedCells="1" selectUnlockedCells="1"/>
  <printOptions/>
  <pageMargins left="0.7" right="0.7" top="0.7875" bottom="0.7875" header="0.3" footer="0.5118055555555555"/>
  <pageSetup horizontalDpi="300" verticalDpi="300" orientation="portrait" paperSize="9" r:id="rId1"/>
  <headerFooter alignWithMargins="0">
    <oddHeader>&amp;COBEC  PÍSEK čp.98, PSČ 503 51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</cp:lastModifiedBy>
  <cp:lastPrinted>2018-11-21T17:23:37Z</cp:lastPrinted>
  <dcterms:modified xsi:type="dcterms:W3CDTF">2018-11-26T18:36:34Z</dcterms:modified>
  <cp:category/>
  <cp:version/>
  <cp:contentType/>
  <cp:contentStatus/>
</cp:coreProperties>
</file>